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прил 1" sheetId="1" r:id="rId1"/>
  </sheets>
  <externalReferences>
    <externalReference r:id="rId4"/>
    <externalReference r:id="rId5"/>
  </externalReferences>
  <definedNames>
    <definedName name="_xlnm.Print_Area" localSheetId="0">'прил 1'!$A$1:$DA$40</definedName>
  </definedNames>
  <calcPr fullCalcOnLoad="1"/>
</workbook>
</file>

<file path=xl/sharedStrings.xml><?xml version="1.0" encoding="utf-8"?>
<sst xmlns="http://schemas.openxmlformats.org/spreadsheetml/2006/main" count="87" uniqueCount="63">
  <si>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</si>
  <si>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</si>
  <si>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</si>
  <si>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</si>
  <si>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</si>
  <si>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</si>
  <si>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</si>
  <si>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</si>
  <si>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</si>
  <si>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</si>
  <si>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</si>
  <si>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</si>
  <si>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</si>
  <si>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</si>
  <si>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</si>
  <si>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</si>
  <si>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</si>
  <si>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</si>
  <si>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</si>
  <si>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</si>
  <si>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</si>
  <si>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</si>
  <si>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</si>
  <si>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</si>
  <si>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</si>
  <si>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</si>
  <si>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</si>
  <si>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</si>
  <si>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</si>
  <si>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</si>
  <si>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</si>
  <si>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</si>
  <si>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</si>
  <si>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</si>
  <si>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</si>
  <si>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</si>
  <si>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</si>
  <si>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</si>
  <si>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</si>
  <si>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</si>
  <si>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</si>
  <si>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</si>
  <si>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</si>
  <si>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</si>
  <si>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</si>
  <si>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</si>
  <si>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</si>
  <si>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</si>
  <si>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</si>
  <si>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</si>
  <si>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</si>
  <si>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</si>
  <si>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</si>
  <si>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</si>
  <si>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</si>
  <si>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</si>
  <si>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</si>
  <si>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t>Справочно: расходы на ремонт, всего (п. 1.1.1.1 + п. 1.1.1.2)</t>
  </si>
  <si>
    <t>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</si>
  <si>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___***_При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</si>
  <si>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</si>
  <si>
    <t>по производству и передаче электрической энергии генерирующими  организациями, регулирование тарифов</t>
  </si>
  <si>
    <t>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</si>
</sst>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  <xf numFmtId="4" fontId="44" fillId="33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4" fontId="44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3" fillId="33" borderId="0" xfId="0" applyFont="1" applyFill="1" applyAlignment="1">
      <alignment horizontal="justify" wrapText="1"/>
    </xf>
    <xf numFmtId="4" fontId="47" fillId="33" borderId="10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/>
    </xf>
    <xf numFmtId="4" fontId="47" fillId="33" borderId="12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3" fontId="49" fillId="33" borderId="10" xfId="0" applyNumberFormat="1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3" fontId="44" fillId="33" borderId="11" xfId="0" applyNumberFormat="1" applyFont="1" applyFill="1" applyBorder="1" applyAlignment="1">
      <alignment horizontal="center" vertical="center"/>
    </xf>
    <xf numFmtId="3" fontId="44" fillId="33" borderId="12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91;&#1093;.%20&#1076;&#1086;&#1082;.%20&#1076;&#1083;&#1103;%20&#1088;&#1072;&#1079;&#1084;.%20&#1085;&#1072;%20&#1089;&#1072;&#1081;&#1090;&#1077;\&#1057;&#1069;&#1057;%20-%2012%20&#1084;&#1077;&#1089;&#1103;&#1094;&#1077;&#1074;%202014%20&#1075;&#1086;&#1076;&#1072;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4;&#1041;&#1052;&#1045;&#1053;\&#1058;&#1040;&#1056;&#1048;&#1060;&#1067;\&#1058;&#1072;&#1088;&#1080;&#1092;%202017%20&#1075;&#1086;&#1076;\&#1058;&#1072;&#1088;&#1080;&#1092;%202017%20&#1054;&#1054;&#1054;%20&#1057;&#1069;&#1057;\&#1058;&#1072;&#1088;&#1080;&#1092;%20&#1054;&#1054;&#1054;%20&#1057;&#1069;&#1057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опливо"/>
      <sheetName val="период"/>
      <sheetName val="план ТЭП "/>
      <sheetName val="Доходы СЭС"/>
      <sheetName val="ДЭС"/>
      <sheetName val="прочие"/>
      <sheetName val="общ рас"/>
      <sheetName val="свод1"/>
      <sheetName val="свод"/>
      <sheetName val="Опер, внер"/>
      <sheetName val="план ТЭП - Толька"/>
      <sheetName val="Доходы-Толька"/>
      <sheetName val="ДЭС - Толька"/>
      <sheetName val="прочие - Толька"/>
      <sheetName val="Опер, внер - Толька"/>
      <sheetName val="общ рас - Толька"/>
    </sheetNames>
    <sheetDataSet>
      <sheetData sheetId="12">
        <row r="53">
          <cell r="M53">
            <v>5563.499387680001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2017 "/>
      <sheetName val="2017 Самбург"/>
      <sheetName val="План 2017 Толька"/>
      <sheetName val="факт 2015 Самб"/>
      <sheetName val="Лист1"/>
      <sheetName val="Факт Толька 2015"/>
    </sheetNames>
    <sheetDataSet>
      <sheetData sheetId="0">
        <row r="60">
          <cell r="AD60">
            <v>138.3</v>
          </cell>
        </row>
        <row r="67">
          <cell r="AD67">
            <v>3675.2030521113593</v>
          </cell>
          <cell r="AH67">
            <v>2154.13526</v>
          </cell>
        </row>
        <row r="75">
          <cell r="AD75">
            <v>1109.9113217376305</v>
          </cell>
          <cell r="AH75">
            <v>650.54884852</v>
          </cell>
        </row>
        <row r="77">
          <cell r="AD77">
            <v>1008.2182456090904</v>
          </cell>
          <cell r="AH77">
            <v>599.52135</v>
          </cell>
        </row>
        <row r="83">
          <cell r="AH83">
            <v>219.34332</v>
          </cell>
        </row>
        <row r="87">
          <cell r="AD87">
            <v>351.67</v>
          </cell>
          <cell r="AH87">
            <v>134.32962999999998</v>
          </cell>
        </row>
        <row r="110">
          <cell r="AD110">
            <v>1328.9989700365832</v>
          </cell>
          <cell r="AH110">
            <v>1508.4269914285715</v>
          </cell>
        </row>
        <row r="112">
          <cell r="AH112">
            <v>260.87919428571433</v>
          </cell>
        </row>
        <row r="113">
          <cell r="AD113">
            <v>348.4967996307543</v>
          </cell>
        </row>
        <row r="129">
          <cell r="AD129">
            <v>15567.728808405565</v>
          </cell>
          <cell r="AH129">
            <v>10100.922365588493</v>
          </cell>
        </row>
        <row r="134">
          <cell r="AD134">
            <v>16171.71467444611</v>
          </cell>
          <cell r="AH134">
            <v>10100.922365588493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39"/>
  <sheetViews>
    <sheetView tabSelected="1" view="pageBreakPreview" zoomScale="160" zoomScaleSheetLayoutView="160" zoomScalePageLayoutView="0" workbookViewId="0" topLeftCell="B7">
      <selection activeCell="BH31" sqref="BH31:BU31"/>
    </sheetView>
  </sheetViews>
  <sheetFormatPr defaultColWidth="0.875" defaultRowHeight="15" customHeight="1"/>
  <cols>
    <col min="1" max="1" width="0" style="2" hidden="1" customWidth="1"/>
    <col min="2" max="2" width="3.00390625" style="2" customWidth="1"/>
    <col min="3" max="104" width="0.875" style="2" customWidth="1"/>
    <col min="105" max="105" width="7.625" style="2" customWidth="1"/>
    <col min="106" max="16384" width="0.875" style="2" customWidth="1"/>
  </cols>
  <sheetData>
    <row r="1" s="1" customFormat="1" ht="12" customHeight="1">
      <c r="CE1" s="1" t="s">
        <v>48</v>
      </c>
    </row>
    <row r="2" s="1" customFormat="1" ht="12" customHeight="1">
      <c r="CE2" s="1" t="s">
        <v>49</v>
      </c>
    </row>
    <row r="3" s="1" customFormat="1" ht="12" customHeight="1">
      <c r="CE3" s="1" t="s">
        <v>50</v>
      </c>
    </row>
    <row r="4" s="1" customFormat="1" ht="12" customHeight="1">
      <c r="CE4" s="1" t="s">
        <v>51</v>
      </c>
    </row>
    <row r="5" ht="12.75" customHeight="1"/>
    <row r="6" spans="1:105" s="3" customFormat="1" ht="14.25" customHeight="1">
      <c r="A6" s="13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4.25" customHeight="1">
      <c r="A7" s="13" t="s">
        <v>61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3" customFormat="1" ht="14.25" customHeight="1">
      <c r="A8" s="13" t="s">
        <v>47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ht="6" customHeight="1"/>
    <row r="10" spans="1:105" ht="15">
      <c r="A10" s="37" t="s">
        <v>53</v>
      </c>
      <c r="B10" s="38"/>
      <c r="C10" s="38"/>
      <c r="D10" s="38"/>
      <c r="E10" s="38"/>
      <c r="F10" s="38"/>
      <c r="G10" s="38"/>
      <c r="H10" s="39"/>
      <c r="I10" s="43" t="s">
        <v>0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9"/>
      <c r="AW10" s="37" t="s">
        <v>1</v>
      </c>
      <c r="AX10" s="38"/>
      <c r="AY10" s="38"/>
      <c r="AZ10" s="38"/>
      <c r="BA10" s="38"/>
      <c r="BB10" s="38"/>
      <c r="BC10" s="38"/>
      <c r="BD10" s="38"/>
      <c r="BE10" s="38"/>
      <c r="BF10" s="38"/>
      <c r="BG10" s="39"/>
      <c r="BH10" s="10" t="s">
        <v>62</v>
      </c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2"/>
      <c r="CJ10" s="43" t="s">
        <v>4</v>
      </c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9"/>
    </row>
    <row r="11" spans="1:105" ht="15">
      <c r="A11" s="40"/>
      <c r="B11" s="41"/>
      <c r="C11" s="41"/>
      <c r="D11" s="41"/>
      <c r="E11" s="41"/>
      <c r="F11" s="41"/>
      <c r="G11" s="41"/>
      <c r="H11" s="42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2"/>
      <c r="AW11" s="40"/>
      <c r="AX11" s="41"/>
      <c r="AY11" s="41"/>
      <c r="AZ11" s="41"/>
      <c r="BA11" s="41"/>
      <c r="BB11" s="41"/>
      <c r="BC11" s="41"/>
      <c r="BD11" s="41"/>
      <c r="BE11" s="41"/>
      <c r="BF11" s="41"/>
      <c r="BG11" s="42"/>
      <c r="BH11" s="10" t="s">
        <v>2</v>
      </c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2"/>
      <c r="BV11" s="10" t="s">
        <v>3</v>
      </c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2"/>
      <c r="CJ11" s="40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2"/>
    </row>
    <row r="12" spans="1:105" ht="30" customHeight="1">
      <c r="A12" s="14" t="s">
        <v>5</v>
      </c>
      <c r="B12" s="15"/>
      <c r="C12" s="15"/>
      <c r="D12" s="15"/>
      <c r="E12" s="15"/>
      <c r="F12" s="15"/>
      <c r="G12" s="15"/>
      <c r="H12" s="16"/>
      <c r="I12" s="4"/>
      <c r="J12" s="8" t="s">
        <v>6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9"/>
      <c r="AW12" s="10" t="s">
        <v>7</v>
      </c>
      <c r="AX12" s="11"/>
      <c r="AY12" s="11"/>
      <c r="AZ12" s="11"/>
      <c r="BA12" s="11"/>
      <c r="BB12" s="11"/>
      <c r="BC12" s="11"/>
      <c r="BD12" s="11"/>
      <c r="BE12" s="11"/>
      <c r="BF12" s="11"/>
      <c r="BG12" s="12"/>
      <c r="BH12" s="5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7"/>
      <c r="BV12" s="5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7"/>
      <c r="CJ12" s="17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9"/>
    </row>
    <row r="13" spans="1:137" ht="27.75" customHeight="1">
      <c r="A13" s="14" t="s">
        <v>8</v>
      </c>
      <c r="B13" s="15"/>
      <c r="C13" s="15"/>
      <c r="D13" s="15"/>
      <c r="E13" s="15"/>
      <c r="F13" s="15"/>
      <c r="G13" s="15"/>
      <c r="H13" s="16"/>
      <c r="I13" s="4"/>
      <c r="J13" s="8" t="s">
        <v>9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9"/>
      <c r="AW13" s="10" t="s">
        <v>7</v>
      </c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5">
        <f>'[2]Тариф 2017 '!$AD$134</f>
        <v>16171.71467444611</v>
      </c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7"/>
      <c r="BV13" s="5">
        <f>'[2]Тариф 2017 '!$AH$134</f>
        <v>10100.922365588493</v>
      </c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7"/>
      <c r="CJ13" s="33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9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</row>
    <row r="14" spans="1:135" ht="15">
      <c r="A14" s="14" t="s">
        <v>10</v>
      </c>
      <c r="B14" s="15"/>
      <c r="C14" s="15"/>
      <c r="D14" s="15"/>
      <c r="E14" s="15"/>
      <c r="F14" s="15"/>
      <c r="G14" s="15"/>
      <c r="H14" s="16"/>
      <c r="I14" s="4"/>
      <c r="J14" s="8" t="s">
        <v>54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9"/>
      <c r="AW14" s="10" t="s">
        <v>7</v>
      </c>
      <c r="AX14" s="11"/>
      <c r="AY14" s="11"/>
      <c r="AZ14" s="11"/>
      <c r="BA14" s="11"/>
      <c r="BB14" s="11"/>
      <c r="BC14" s="11"/>
      <c r="BD14" s="11"/>
      <c r="BE14" s="11"/>
      <c r="BF14" s="11"/>
      <c r="BG14" s="12"/>
      <c r="BH14" s="34">
        <f>BH15+BH17+BH20+BH19</f>
        <v>15567.728808405565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6"/>
      <c r="BV14" s="34">
        <f>BV15+BV17+BV20+BV19</f>
        <v>10100.922365588493</v>
      </c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6"/>
      <c r="CJ14" s="33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9"/>
      <c r="DT14" s="18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</row>
    <row r="15" spans="1:105" ht="15" customHeight="1">
      <c r="A15" s="14" t="s">
        <v>12</v>
      </c>
      <c r="B15" s="15"/>
      <c r="C15" s="15"/>
      <c r="D15" s="15"/>
      <c r="E15" s="15"/>
      <c r="F15" s="15"/>
      <c r="G15" s="15"/>
      <c r="H15" s="16"/>
      <c r="I15" s="4"/>
      <c r="J15" s="8" t="s">
        <v>13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9"/>
      <c r="AW15" s="10" t="s">
        <v>7</v>
      </c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5">
        <f>'[2]Тариф 2017 '!$AD$60</f>
        <v>138.3</v>
      </c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7"/>
      <c r="BV15" s="5">
        <v>405.76150999999976</v>
      </c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7"/>
      <c r="CJ15" s="33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9"/>
    </row>
    <row r="16" spans="1:105" ht="15" customHeight="1">
      <c r="A16" s="14" t="s">
        <v>15</v>
      </c>
      <c r="B16" s="15"/>
      <c r="C16" s="15"/>
      <c r="D16" s="15"/>
      <c r="E16" s="15"/>
      <c r="F16" s="15"/>
      <c r="G16" s="15"/>
      <c r="H16" s="16"/>
      <c r="I16" s="4"/>
      <c r="J16" s="8" t="s">
        <v>16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9"/>
      <c r="AW16" s="10" t="s">
        <v>7</v>
      </c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5">
        <f>BH15</f>
        <v>138.3</v>
      </c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7"/>
      <c r="BV16" s="5">
        <v>405.76150999999976</v>
      </c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7"/>
      <c r="CJ16" s="17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9"/>
    </row>
    <row r="17" spans="1:105" ht="30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4"/>
      <c r="J17" s="8" t="s">
        <v>55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9"/>
      <c r="AW17" s="10" t="s">
        <v>7</v>
      </c>
      <c r="AX17" s="11"/>
      <c r="AY17" s="11"/>
      <c r="AZ17" s="11"/>
      <c r="BA17" s="11"/>
      <c r="BB17" s="11"/>
      <c r="BC17" s="11"/>
      <c r="BD17" s="11"/>
      <c r="BE17" s="11"/>
      <c r="BF17" s="11"/>
      <c r="BG17" s="12"/>
      <c r="BH17" s="21">
        <f>'[2]Тариф 2017 '!$AD$67+'[2]Тариф 2017 '!$AD$75+'[2]Тариф 2017 '!$AD$77+'[2]Тариф 2017 '!$AD$110+'[2]Тариф 2017 '!$AD$113</f>
        <v>7470.828389125418</v>
      </c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3"/>
      <c r="BV17" s="21">
        <f>'[2]Тариф 2017 '!$AH$67+'[2]Тариф 2017 '!$AH$75+'[2]Тариф 2017 '!$AH$77+'[2]Тариф 2017 '!$AH$110+'[2]Тариф 2017 '!$AH$112</f>
        <v>5173.511644234285</v>
      </c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3"/>
      <c r="CJ17" s="33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9"/>
    </row>
    <row r="18" spans="1:105" ht="15" customHeight="1">
      <c r="A18" s="14" t="s">
        <v>17</v>
      </c>
      <c r="B18" s="15"/>
      <c r="C18" s="15"/>
      <c r="D18" s="15"/>
      <c r="E18" s="15"/>
      <c r="F18" s="15"/>
      <c r="G18" s="15"/>
      <c r="H18" s="16"/>
      <c r="I18" s="4"/>
      <c r="J18" s="8" t="s">
        <v>16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9"/>
      <c r="AW18" s="10" t="s">
        <v>7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2"/>
      <c r="BH18" s="5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7"/>
      <c r="BV18" s="30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2"/>
      <c r="CJ18" s="17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9"/>
    </row>
    <row r="19" spans="1:105" ht="15">
      <c r="A19" s="14" t="s">
        <v>18</v>
      </c>
      <c r="B19" s="15"/>
      <c r="C19" s="15"/>
      <c r="D19" s="15"/>
      <c r="E19" s="15"/>
      <c r="F19" s="15"/>
      <c r="G19" s="15"/>
      <c r="H19" s="16"/>
      <c r="I19" s="4"/>
      <c r="J19" s="8" t="s">
        <v>19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9"/>
      <c r="AW19" s="10" t="s">
        <v>7</v>
      </c>
      <c r="AX19" s="11"/>
      <c r="AY19" s="11"/>
      <c r="AZ19" s="11"/>
      <c r="BA19" s="11"/>
      <c r="BB19" s="11"/>
      <c r="BC19" s="11"/>
      <c r="BD19" s="11"/>
      <c r="BE19" s="11"/>
      <c r="BF19" s="11"/>
      <c r="BG19" s="12"/>
      <c r="BH19" s="21">
        <v>0</v>
      </c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3"/>
      <c r="BV19" s="21">
        <f>'[2]Тариф 2017 '!$AH$83</f>
        <v>219.34332</v>
      </c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3"/>
      <c r="CJ19" s="17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9"/>
    </row>
    <row r="20" spans="1:105" ht="15">
      <c r="A20" s="14" t="s">
        <v>20</v>
      </c>
      <c r="B20" s="15"/>
      <c r="C20" s="15"/>
      <c r="D20" s="15"/>
      <c r="E20" s="15"/>
      <c r="F20" s="15"/>
      <c r="G20" s="15"/>
      <c r="H20" s="16"/>
      <c r="I20" s="4"/>
      <c r="J20" s="8" t="s">
        <v>21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9"/>
      <c r="AW20" s="10" t="s">
        <v>7</v>
      </c>
      <c r="AX20" s="11"/>
      <c r="AY20" s="11"/>
      <c r="AZ20" s="11"/>
      <c r="BA20" s="11"/>
      <c r="BB20" s="11"/>
      <c r="BC20" s="11"/>
      <c r="BD20" s="11"/>
      <c r="BE20" s="11"/>
      <c r="BF20" s="11"/>
      <c r="BG20" s="12"/>
      <c r="BH20" s="21">
        <f>BH21+BH22+BH23</f>
        <v>7958.600419280148</v>
      </c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21">
        <f>BV21+BV22+BV23</f>
        <v>4302.305891354207</v>
      </c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3"/>
      <c r="CJ20" s="17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9"/>
    </row>
    <row r="21" spans="1:105" ht="16.5" customHeight="1">
      <c r="A21" s="14" t="s">
        <v>22</v>
      </c>
      <c r="B21" s="15"/>
      <c r="C21" s="15"/>
      <c r="D21" s="15"/>
      <c r="E21" s="15"/>
      <c r="F21" s="15"/>
      <c r="G21" s="15"/>
      <c r="H21" s="16"/>
      <c r="I21" s="4"/>
      <c r="J21" s="8" t="s">
        <v>23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9"/>
      <c r="AW21" s="10" t="s">
        <v>7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12"/>
      <c r="BH21" s="5">
        <f>'[2]Тариф 2017 '!$AD$87</f>
        <v>351.67</v>
      </c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7"/>
      <c r="BV21" s="5">
        <f>'[2]Тариф 2017 '!$AH$87</f>
        <v>134.32962999999998</v>
      </c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7"/>
      <c r="CJ21" s="24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ht="15" customHeight="1">
      <c r="A22" s="14" t="s">
        <v>24</v>
      </c>
      <c r="B22" s="15"/>
      <c r="C22" s="15"/>
      <c r="D22" s="15"/>
      <c r="E22" s="15"/>
      <c r="F22" s="15"/>
      <c r="G22" s="15"/>
      <c r="H22" s="16"/>
      <c r="I22" s="4"/>
      <c r="J22" s="8" t="s">
        <v>25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9"/>
      <c r="AW22" s="10" t="s">
        <v>7</v>
      </c>
      <c r="AX22" s="11"/>
      <c r="AY22" s="11"/>
      <c r="AZ22" s="11"/>
      <c r="BA22" s="11"/>
      <c r="BB22" s="11"/>
      <c r="BC22" s="11"/>
      <c r="BD22" s="11"/>
      <c r="BE22" s="11"/>
      <c r="BF22" s="11"/>
      <c r="BG22" s="12"/>
      <c r="BH22" s="5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7"/>
      <c r="BV22" s="5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7"/>
      <c r="CJ22" s="17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9"/>
    </row>
    <row r="23" spans="1:105" ht="15" customHeight="1">
      <c r="A23" s="14" t="s">
        <v>26</v>
      </c>
      <c r="B23" s="15"/>
      <c r="C23" s="15"/>
      <c r="D23" s="15"/>
      <c r="E23" s="15"/>
      <c r="F23" s="15"/>
      <c r="G23" s="15"/>
      <c r="H23" s="16"/>
      <c r="I23" s="4"/>
      <c r="J23" s="8" t="s">
        <v>27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9"/>
      <c r="AW23" s="10" t="s">
        <v>7</v>
      </c>
      <c r="AX23" s="11"/>
      <c r="AY23" s="11"/>
      <c r="AZ23" s="11"/>
      <c r="BA23" s="11"/>
      <c r="BB23" s="11"/>
      <c r="BC23" s="11"/>
      <c r="BD23" s="11"/>
      <c r="BE23" s="11"/>
      <c r="BF23" s="11"/>
      <c r="BG23" s="12"/>
      <c r="BH23" s="5">
        <f>'[2]Тариф 2017 '!$AD$129-BH15-BH17-BH21</f>
        <v>7606.930419280148</v>
      </c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7"/>
      <c r="BV23" s="5">
        <f>'[2]Тариф 2017 '!$AH$129-BV15-BV17-BV19-BV21</f>
        <v>4167.976261354207</v>
      </c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7"/>
      <c r="CJ23" s="27">
        <f>'[1]ДЭС - Толька'!$M$53</f>
        <v>5563.499387680001</v>
      </c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</row>
    <row r="24" spans="1:105" ht="15" customHeight="1">
      <c r="A24" s="14" t="s">
        <v>11</v>
      </c>
      <c r="B24" s="15"/>
      <c r="C24" s="15"/>
      <c r="D24" s="15"/>
      <c r="E24" s="15"/>
      <c r="F24" s="15"/>
      <c r="G24" s="15"/>
      <c r="H24" s="16"/>
      <c r="I24" s="4"/>
      <c r="J24" s="8" t="s">
        <v>28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9"/>
      <c r="AW24" s="10" t="s">
        <v>7</v>
      </c>
      <c r="AX24" s="11"/>
      <c r="AY24" s="11"/>
      <c r="AZ24" s="11"/>
      <c r="BA24" s="11"/>
      <c r="BB24" s="11"/>
      <c r="BC24" s="11"/>
      <c r="BD24" s="11"/>
      <c r="BE24" s="11"/>
      <c r="BF24" s="11"/>
      <c r="BG24" s="12"/>
      <c r="BH24" s="21">
        <f>BH13-BH14</f>
        <v>603.9858660405444</v>
      </c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3"/>
      <c r="BV24" s="21">
        <f>BV13-BV14</f>
        <v>0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/>
      <c r="CJ24" s="17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9"/>
    </row>
    <row r="25" spans="1:105" ht="15" customHeight="1">
      <c r="A25" s="14" t="s">
        <v>29</v>
      </c>
      <c r="B25" s="15"/>
      <c r="C25" s="15"/>
      <c r="D25" s="15"/>
      <c r="E25" s="15"/>
      <c r="F25" s="15"/>
      <c r="G25" s="15"/>
      <c r="H25" s="16"/>
      <c r="I25" s="4"/>
      <c r="J25" s="8" t="s">
        <v>30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9"/>
      <c r="AW25" s="10" t="s">
        <v>7</v>
      </c>
      <c r="AX25" s="11"/>
      <c r="AY25" s="11"/>
      <c r="AZ25" s="11"/>
      <c r="BA25" s="11"/>
      <c r="BB25" s="11"/>
      <c r="BC25" s="11"/>
      <c r="BD25" s="11"/>
      <c r="BE25" s="11"/>
      <c r="BF25" s="11"/>
      <c r="BG25" s="12"/>
      <c r="BH25" s="21">
        <f>BH24*20%</f>
        <v>120.79717320810887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3"/>
      <c r="BV25" s="21">
        <v>0</v>
      </c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3"/>
      <c r="CJ25" s="17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9"/>
    </row>
    <row r="26" spans="1:105" ht="15" customHeight="1">
      <c r="A26" s="14" t="s">
        <v>31</v>
      </c>
      <c r="B26" s="15"/>
      <c r="C26" s="15"/>
      <c r="D26" s="15"/>
      <c r="E26" s="15"/>
      <c r="F26" s="15"/>
      <c r="G26" s="15"/>
      <c r="H26" s="16"/>
      <c r="I26" s="4"/>
      <c r="J26" s="8" t="s">
        <v>56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9"/>
      <c r="AW26" s="10" t="s">
        <v>7</v>
      </c>
      <c r="AX26" s="11"/>
      <c r="AY26" s="11"/>
      <c r="AZ26" s="11"/>
      <c r="BA26" s="11"/>
      <c r="BB26" s="11"/>
      <c r="BC26" s="11"/>
      <c r="BD26" s="11"/>
      <c r="BE26" s="11"/>
      <c r="BF26" s="11"/>
      <c r="BG26" s="12"/>
      <c r="BH26" s="5">
        <f>BH24-BH25</f>
        <v>483.1886928324355</v>
      </c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7"/>
      <c r="BV26" s="5">
        <v>0</v>
      </c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7"/>
      <c r="CJ26" s="17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9"/>
    </row>
    <row r="27" spans="1:105" ht="30" customHeight="1">
      <c r="A27" s="14" t="s">
        <v>32</v>
      </c>
      <c r="B27" s="15"/>
      <c r="C27" s="15"/>
      <c r="D27" s="15"/>
      <c r="E27" s="15"/>
      <c r="F27" s="15"/>
      <c r="G27" s="15"/>
      <c r="H27" s="16"/>
      <c r="I27" s="4"/>
      <c r="J27" s="8" t="s">
        <v>33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9"/>
      <c r="AW27" s="10" t="s">
        <v>7</v>
      </c>
      <c r="AX27" s="11"/>
      <c r="AY27" s="11"/>
      <c r="AZ27" s="11"/>
      <c r="BA27" s="11"/>
      <c r="BB27" s="11"/>
      <c r="BC27" s="11"/>
      <c r="BD27" s="11"/>
      <c r="BE27" s="11"/>
      <c r="BF27" s="11"/>
      <c r="BG27" s="12"/>
      <c r="BH27" s="5">
        <v>0</v>
      </c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7"/>
      <c r="BV27" s="5">
        <v>0</v>
      </c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7"/>
      <c r="CJ27" s="17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9"/>
    </row>
    <row r="28" spans="1:105" ht="30" customHeight="1">
      <c r="A28" s="14" t="s">
        <v>34</v>
      </c>
      <c r="B28" s="15"/>
      <c r="C28" s="15"/>
      <c r="D28" s="15"/>
      <c r="E28" s="15"/>
      <c r="F28" s="15"/>
      <c r="G28" s="15"/>
      <c r="H28" s="16"/>
      <c r="I28" s="4"/>
      <c r="J28" s="8" t="s">
        <v>35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9"/>
      <c r="AW28" s="10" t="s">
        <v>7</v>
      </c>
      <c r="AX28" s="11"/>
      <c r="AY28" s="11"/>
      <c r="AZ28" s="11"/>
      <c r="BA28" s="11"/>
      <c r="BB28" s="11"/>
      <c r="BC28" s="11"/>
      <c r="BD28" s="11"/>
      <c r="BE28" s="11"/>
      <c r="BF28" s="11"/>
      <c r="BG28" s="12"/>
      <c r="BH28" s="5">
        <v>0</v>
      </c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7"/>
      <c r="BV28" s="5">
        <v>0</v>
      </c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7"/>
      <c r="CJ28" s="17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9"/>
    </row>
    <row r="29" spans="1:105" ht="15" customHeight="1">
      <c r="A29" s="14" t="s">
        <v>36</v>
      </c>
      <c r="B29" s="15"/>
      <c r="C29" s="15"/>
      <c r="D29" s="15"/>
      <c r="E29" s="15"/>
      <c r="F29" s="15"/>
      <c r="G29" s="15"/>
      <c r="H29" s="16"/>
      <c r="I29" s="4"/>
      <c r="J29" s="8" t="s">
        <v>37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9"/>
      <c r="AW29" s="10" t="s">
        <v>7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2"/>
      <c r="BH29" s="5">
        <v>0</v>
      </c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7"/>
      <c r="BV29" s="5">
        <v>0</v>
      </c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7"/>
      <c r="CJ29" s="17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9"/>
    </row>
    <row r="30" spans="1:105" ht="15" customHeight="1">
      <c r="A30" s="14" t="s">
        <v>38</v>
      </c>
      <c r="B30" s="15"/>
      <c r="C30" s="15"/>
      <c r="D30" s="15"/>
      <c r="E30" s="15"/>
      <c r="F30" s="15"/>
      <c r="G30" s="15"/>
      <c r="H30" s="16"/>
      <c r="I30" s="4"/>
      <c r="J30" s="8" t="s">
        <v>39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9"/>
      <c r="AW30" s="10" t="s">
        <v>7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2"/>
      <c r="BH30" s="5">
        <f>BH26</f>
        <v>483.1886928324355</v>
      </c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7"/>
      <c r="BV30" s="5">
        <v>0</v>
      </c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7"/>
      <c r="CJ30" s="17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9"/>
    </row>
    <row r="31" spans="1:105" ht="60.75" customHeight="1">
      <c r="A31" s="14" t="s">
        <v>40</v>
      </c>
      <c r="B31" s="15"/>
      <c r="C31" s="15"/>
      <c r="D31" s="15"/>
      <c r="E31" s="15"/>
      <c r="F31" s="15"/>
      <c r="G31" s="15"/>
      <c r="H31" s="16"/>
      <c r="I31" s="4"/>
      <c r="J31" s="8" t="s">
        <v>41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9"/>
      <c r="AW31" s="10" t="s">
        <v>7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2"/>
      <c r="BH31" s="5">
        <v>0</v>
      </c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7"/>
      <c r="BV31" s="5">
        <v>0</v>
      </c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7"/>
      <c r="CJ31" s="17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9"/>
    </row>
    <row r="32" spans="1:105" ht="30" customHeight="1">
      <c r="A32" s="14" t="s">
        <v>42</v>
      </c>
      <c r="B32" s="15"/>
      <c r="C32" s="15"/>
      <c r="D32" s="15"/>
      <c r="E32" s="15"/>
      <c r="F32" s="15"/>
      <c r="G32" s="15"/>
      <c r="H32" s="16"/>
      <c r="I32" s="4"/>
      <c r="J32" s="8" t="s">
        <v>57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9"/>
      <c r="AW32" s="10" t="s">
        <v>7</v>
      </c>
      <c r="AX32" s="11"/>
      <c r="AY32" s="11"/>
      <c r="AZ32" s="11"/>
      <c r="BA32" s="11"/>
      <c r="BB32" s="11"/>
      <c r="BC32" s="11"/>
      <c r="BD32" s="11"/>
      <c r="BE32" s="11"/>
      <c r="BF32" s="11"/>
      <c r="BG32" s="12"/>
      <c r="BH32" s="5">
        <v>0</v>
      </c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7"/>
      <c r="BV32" s="5">
        <v>0</v>
      </c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7"/>
      <c r="CJ32" s="17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9"/>
    </row>
    <row r="33" spans="1:105" ht="45" customHeight="1">
      <c r="A33" s="14" t="s">
        <v>43</v>
      </c>
      <c r="B33" s="15"/>
      <c r="C33" s="15"/>
      <c r="D33" s="15"/>
      <c r="E33" s="15"/>
      <c r="F33" s="15"/>
      <c r="G33" s="15"/>
      <c r="H33" s="16"/>
      <c r="I33" s="4"/>
      <c r="J33" s="8" t="s">
        <v>44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"/>
      <c r="AW33" s="10" t="s">
        <v>7</v>
      </c>
      <c r="AX33" s="11"/>
      <c r="AY33" s="11"/>
      <c r="AZ33" s="11"/>
      <c r="BA33" s="11"/>
      <c r="BB33" s="11"/>
      <c r="BC33" s="11"/>
      <c r="BD33" s="11"/>
      <c r="BE33" s="11"/>
      <c r="BF33" s="11"/>
      <c r="BG33" s="12"/>
      <c r="BH33" s="5">
        <v>0</v>
      </c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7"/>
      <c r="BV33" s="5">
        <v>0</v>
      </c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7"/>
      <c r="CJ33" s="17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9"/>
    </row>
    <row r="34" spans="1:105" ht="45" customHeight="1">
      <c r="A34" s="14" t="s">
        <v>8</v>
      </c>
      <c r="B34" s="15"/>
      <c r="C34" s="15"/>
      <c r="D34" s="15"/>
      <c r="E34" s="15"/>
      <c r="F34" s="15"/>
      <c r="G34" s="15"/>
      <c r="H34" s="16"/>
      <c r="I34" s="4"/>
      <c r="J34" s="8" t="s">
        <v>45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9"/>
      <c r="AW34" s="10" t="s">
        <v>7</v>
      </c>
      <c r="AX34" s="11"/>
      <c r="AY34" s="11"/>
      <c r="AZ34" s="11"/>
      <c r="BA34" s="11"/>
      <c r="BB34" s="11"/>
      <c r="BC34" s="11"/>
      <c r="BD34" s="11"/>
      <c r="BE34" s="11"/>
      <c r="BF34" s="11"/>
      <c r="BG34" s="12"/>
      <c r="BH34" s="5">
        <v>0</v>
      </c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7"/>
      <c r="BV34" s="5">
        <v>0</v>
      </c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7"/>
      <c r="CJ34" s="17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9"/>
    </row>
    <row r="35" ht="9.75" customHeight="1"/>
    <row r="36" s="1" customFormat="1" ht="12.75">
      <c r="A36" s="1" t="s">
        <v>52</v>
      </c>
    </row>
    <row r="37" spans="1:105" s="1" customFormat="1" ht="37.5" customHeight="1">
      <c r="A37" s="20" t="s">
        <v>60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</row>
    <row r="38" spans="1:105" s="1" customFormat="1" ht="25.5" customHeight="1">
      <c r="A38" s="20" t="s">
        <v>58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</row>
    <row r="39" spans="1:105" s="1" customFormat="1" ht="25.5" customHeight="1">
      <c r="A39" s="20" t="s">
        <v>59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</row>
    <row r="40" ht="3" customHeight="1"/>
  </sheetData>
  <sheetProtection/>
  <mergeCells count="153"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A10:H11"/>
    <mergeCell ref="I10:AV11"/>
    <mergeCell ref="AW10:BG11"/>
    <mergeCell ref="A12:H12"/>
    <mergeCell ref="AW12:BG12"/>
    <mergeCell ref="J12:AV12"/>
    <mergeCell ref="A14:H14"/>
    <mergeCell ref="J14:AV14"/>
    <mergeCell ref="BH18:BU18"/>
    <mergeCell ref="BV16:CI16"/>
    <mergeCell ref="A15:H15"/>
    <mergeCell ref="J15:AV15"/>
    <mergeCell ref="AW15:BG15"/>
    <mergeCell ref="BH15:BU15"/>
    <mergeCell ref="BH14:BU14"/>
    <mergeCell ref="A16:H16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W17:BG17"/>
    <mergeCell ref="BH17:BU17"/>
    <mergeCell ref="A18:H18"/>
    <mergeCell ref="BH22:BU22"/>
    <mergeCell ref="BV20:CI20"/>
    <mergeCell ref="CJ16:DA16"/>
    <mergeCell ref="BV17:CI17"/>
    <mergeCell ref="CJ17:DA17"/>
    <mergeCell ref="BV19:CI19"/>
    <mergeCell ref="CJ19:DA19"/>
    <mergeCell ref="A19:H19"/>
    <mergeCell ref="J19:AV19"/>
    <mergeCell ref="AW19:BG19"/>
    <mergeCell ref="BH19:BU19"/>
    <mergeCell ref="AW18:BG18"/>
    <mergeCell ref="J16:AV16"/>
    <mergeCell ref="AW16:BG16"/>
    <mergeCell ref="BH16:BU16"/>
    <mergeCell ref="A17:H17"/>
    <mergeCell ref="J17:AV17"/>
    <mergeCell ref="CJ20:DA20"/>
    <mergeCell ref="BV21:CI21"/>
    <mergeCell ref="CJ21:DA21"/>
    <mergeCell ref="BV23:CI23"/>
    <mergeCell ref="CJ23:DA23"/>
    <mergeCell ref="J18:AV18"/>
    <mergeCell ref="BV18:CI18"/>
    <mergeCell ref="CJ18:DA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A22:H22"/>
    <mergeCell ref="J22:AV22"/>
    <mergeCell ref="A23:H23"/>
    <mergeCell ref="J23:AV23"/>
    <mergeCell ref="AW23:BG23"/>
    <mergeCell ref="BH23:BU23"/>
    <mergeCell ref="AW22:BG22"/>
    <mergeCell ref="BV28:CI28"/>
    <mergeCell ref="CJ24:DA24"/>
    <mergeCell ref="BV25:CI25"/>
    <mergeCell ref="CJ25:DA25"/>
    <mergeCell ref="BV27:CI27"/>
    <mergeCell ref="CJ27:DA27"/>
    <mergeCell ref="BV24:CI24"/>
    <mergeCell ref="BV26:CI26"/>
    <mergeCell ref="CJ26:DA26"/>
    <mergeCell ref="A25:H25"/>
    <mergeCell ref="J25:AV25"/>
    <mergeCell ref="AW25:BG25"/>
    <mergeCell ref="BH25:BU25"/>
    <mergeCell ref="BH26:BU26"/>
    <mergeCell ref="BH27:BU27"/>
    <mergeCell ref="AW26:BG26"/>
    <mergeCell ref="A24:H24"/>
    <mergeCell ref="J24:AV24"/>
    <mergeCell ref="AW24:BG24"/>
    <mergeCell ref="BH24:BU24"/>
    <mergeCell ref="CJ28:DA28"/>
    <mergeCell ref="BV29:CI29"/>
    <mergeCell ref="CJ29:DA29"/>
    <mergeCell ref="J29:AV29"/>
    <mergeCell ref="AW29:BG29"/>
    <mergeCell ref="BH29:BU29"/>
    <mergeCell ref="BV31:CI31"/>
    <mergeCell ref="CJ31:DA31"/>
    <mergeCell ref="A26:H26"/>
    <mergeCell ref="J26:AV26"/>
    <mergeCell ref="A27:H27"/>
    <mergeCell ref="J27:AV27"/>
    <mergeCell ref="AW27:BG27"/>
    <mergeCell ref="BV30:CI30"/>
    <mergeCell ref="CJ30:DA30"/>
    <mergeCell ref="A29:H29"/>
    <mergeCell ref="J31:AV31"/>
    <mergeCell ref="AW31:BG31"/>
    <mergeCell ref="BH31:BU31"/>
    <mergeCell ref="AW30:BG30"/>
    <mergeCell ref="A28:H28"/>
    <mergeCell ref="J28:AV28"/>
    <mergeCell ref="AW28:BG28"/>
    <mergeCell ref="BH28:BU28"/>
    <mergeCell ref="DQ13:EG13"/>
    <mergeCell ref="DT14:EE14"/>
    <mergeCell ref="A37:DA37"/>
    <mergeCell ref="A38:DA38"/>
    <mergeCell ref="A39:DA39"/>
    <mergeCell ref="BV34:CI34"/>
    <mergeCell ref="CJ34:DA34"/>
    <mergeCell ref="CJ33:DA33"/>
    <mergeCell ref="A32:H32"/>
    <mergeCell ref="J32:AV32"/>
    <mergeCell ref="A34:H34"/>
    <mergeCell ref="J34:AV34"/>
    <mergeCell ref="AW34:BG34"/>
    <mergeCell ref="BH34:BU34"/>
    <mergeCell ref="BV32:CI32"/>
    <mergeCell ref="CJ32:DA32"/>
    <mergeCell ref="A33:H33"/>
    <mergeCell ref="BH33:BU33"/>
    <mergeCell ref="BV33:CI33"/>
    <mergeCell ref="AW32:BG32"/>
    <mergeCell ref="BH32:BU32"/>
    <mergeCell ref="J33:AV33"/>
    <mergeCell ref="AW33:BG33"/>
    <mergeCell ref="A6:DA6"/>
    <mergeCell ref="A7:DA7"/>
    <mergeCell ref="A8:DA8"/>
    <mergeCell ref="A30:H30"/>
    <mergeCell ref="J30:AV30"/>
    <mergeCell ref="A31:H31"/>
    <mergeCell ref="BH30:BU30"/>
  </mergeCells>
  <printOptions/>
  <pageMargins left="0.58" right="0.19" top="0.5905511811023623" bottom="0.35433070866141736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</cp:lastModifiedBy>
  <cp:lastPrinted>2015-03-04T04:50:39Z</cp:lastPrinted>
  <dcterms:created xsi:type="dcterms:W3CDTF">2010-05-19T10:50:44Z</dcterms:created>
  <dcterms:modified xsi:type="dcterms:W3CDTF">2016-03-30T06:34:45Z</dcterms:modified>
  <cp:category/>
  <cp:version/>
  <cp:contentType/>
  <cp:contentStatus/>
</cp:coreProperties>
</file>